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456" windowHeight="9816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'Лист1'!$A$1:$H$86</definedName>
  </definedNames>
  <calcPr fullCalcOnLoad="1"/>
</workbook>
</file>

<file path=xl/sharedStrings.xml><?xml version="1.0" encoding="utf-8"?>
<sst xmlns="http://schemas.openxmlformats.org/spreadsheetml/2006/main" count="89" uniqueCount="80">
  <si>
    <t>тис. грн.</t>
  </si>
  <si>
    <t>ККД</t>
  </si>
  <si>
    <t>Доходи</t>
  </si>
  <si>
    <t>м. Прилуки</t>
  </si>
  <si>
    <t>Факт</t>
  </si>
  <si>
    <t>+/-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</si>
  <si>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</si>
  <si>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</si>
  <si>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</si>
  <si>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Податок на прибуток підприємств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</si>
  <si>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</si>
  <si>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</si>
  <si>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</si>
  <si>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</si>
  <si>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</si>
  <si>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Комунальний податок 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</si>
  <si>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</si>
  <si>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</si>
  <si>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</si>
  <si>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</si>
  <si>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</si>
  <si>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</si>
  <si>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</si>
  <si>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</si>
  <si>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</si>
  <si>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</si>
  <si>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</si>
  <si>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</si>
  <si>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</si>
  <si>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</si>
  <si>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</si>
  <si>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</si>
  <si>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Дотації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</si>
  <si>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</si>
  <si>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</si>
  <si>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</si>
  <si>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</si>
  <si>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</si>
  <si>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</si>
  <si>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 </t>
  </si>
  <si>
    <t>ЗАТВЕРДЖЕНО</t>
  </si>
  <si>
    <t>Додаток 1</t>
  </si>
  <si>
    <t>до рішення міської ради</t>
  </si>
  <si>
    <t>Бюджетні призначення 2014 року</t>
  </si>
  <si>
    <t>Уточнені бюджетні призначення 2014 року</t>
  </si>
  <si>
    <t>% виконання</t>
  </si>
  <si>
    <t>Загальний фонд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</si>
  <si>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</si>
  <si>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Разом власних доходів</t>
  </si>
  <si>
    <t>Разом доходів загального фонду</t>
  </si>
  <si>
    <t>Спеціальний фонд</t>
  </si>
  <si>
    <t>Податки на власність  </t>
  </si>
  <si>
    <t>Збір за першу реєстрацію транспортного засобу </t>
  </si>
  <si>
    <t>Податок на нерухоме майно, відмінне від земельної ділянки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</si>
  <si>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 </t>
  </si>
  <si>
    <t>Єдиний податок  </t>
  </si>
  <si>
    <t>Інші податки та збори </t>
  </si>
  <si>
    <t>Екологічний податок </t>
  </si>
  <si>
    <t>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продукції, виданого Державним комітетом України по стандартизації, метрології і сертифікації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</si>
  <si>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</si>
  <si>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</si>
  <si>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</si>
  <si>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</si>
  <si>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</si>
  <si>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</si>
  <si>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</si>
  <si>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Разом доходів спеціального фонду (без трансфертів)</t>
  </si>
  <si>
    <t xml:space="preserve">Разом доходів спеціального фонду </t>
  </si>
  <si>
    <t>Всьго доходів бюджету</t>
  </si>
  <si>
    <t>Виконання бюджету м. Прилуки за 9 місяців 2014 року</t>
  </si>
  <si>
    <t>Уточнені бюджетні призначення за 9 місяців 2014 р.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</si>
  <si>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</si>
  <si>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</si>
  <si>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</si>
  <si>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</si>
  <si>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Субвенція з державного бюджету 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 компенсацію за пільговий проїзд окремих категорій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</si>
  <si>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</si>
  <si>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 </t>
  </si>
  <si>
    <t>(77 сесія 6 скликання)</t>
  </si>
  <si>
    <t>28 листопада 2014 року №3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</si>
</sst>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,##0.0"/>
    <numFmt numFmtId="174" formatCode="#0.0"/>
    <numFmt numFmtId="17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173" fontId="2" fillId="33" borderId="0" xfId="0" applyNumberFormat="1" applyFont="1" applyFill="1" applyAlignment="1">
      <alignment horizontal="left"/>
    </xf>
    <xf numFmtId="0" fontId="42" fillId="33" borderId="0" xfId="0" applyFont="1" applyFill="1" applyAlignment="1">
      <alignment/>
    </xf>
    <xf numFmtId="173" fontId="2" fillId="33" borderId="0" xfId="0" applyNumberFormat="1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2" fillId="33" borderId="0" xfId="0" applyFont="1" applyFill="1" applyAlignment="1">
      <alignment wrapText="1"/>
    </xf>
    <xf numFmtId="0" fontId="3" fillId="33" borderId="10" xfId="0" applyFont="1" applyFill="1" applyBorder="1" applyAlignment="1">
      <alignment vertical="justify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" fillId="33" borderId="10" xfId="0" applyFont="1" applyFill="1" applyBorder="1" applyAlignment="1">
      <alignment vertical="justify" wrapText="1"/>
    </xf>
    <xf numFmtId="173" fontId="3" fillId="33" borderId="1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justify" wrapText="1"/>
    </xf>
    <xf numFmtId="173" fontId="3" fillId="33" borderId="10" xfId="0" applyNumberFormat="1" applyFont="1" applyFill="1" applyBorder="1" applyAlignment="1">
      <alignment vertical="justify" wrapText="1"/>
    </xf>
    <xf numFmtId="173" fontId="43" fillId="33" borderId="10" xfId="0" applyNumberFormat="1" applyFont="1" applyFill="1" applyBorder="1" applyAlignment="1">
      <alignment/>
    </xf>
    <xf numFmtId="173" fontId="42" fillId="33" borderId="0" xfId="0" applyNumberFormat="1" applyFont="1" applyFill="1" applyAlignment="1">
      <alignment/>
    </xf>
    <xf numFmtId="173" fontId="3" fillId="33" borderId="0" xfId="0" applyNumberFormat="1" applyFont="1" applyFill="1" applyBorder="1" applyAlignment="1">
      <alignment vertical="justify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/>
    </xf>
    <xf numFmtId="173" fontId="6" fillId="33" borderId="0" xfId="0" applyNumberFormat="1" applyFont="1" applyFill="1" applyBorder="1" applyAlignment="1">
      <alignment vertical="justify" wrapText="1"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vertical="center"/>
    </xf>
    <xf numFmtId="173" fontId="44" fillId="33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63" zoomScaleNormal="90" zoomScaleSheetLayoutView="63" workbookViewId="0" topLeftCell="A1">
      <selection activeCell="F5" sqref="F5"/>
    </sheetView>
  </sheetViews>
  <sheetFormatPr defaultColWidth="9.140625" defaultRowHeight="15"/>
  <cols>
    <col min="1" max="1" width="15.421875" style="2" bestFit="1" customWidth="1"/>
    <col min="2" max="2" width="44.7109375" style="7" customWidth="1"/>
    <col min="3" max="3" width="15.7109375" style="2" customWidth="1"/>
    <col min="4" max="4" width="15.00390625" style="2" customWidth="1"/>
    <col min="5" max="5" width="15.8515625" style="2" customWidth="1"/>
    <col min="6" max="6" width="16.00390625" style="2" customWidth="1"/>
    <col min="7" max="7" width="15.140625" style="2" customWidth="1"/>
    <col min="8" max="8" width="11.57421875" style="2" customWidth="1"/>
    <col min="9" max="9" width="21.421875" style="22" bestFit="1" customWidth="1"/>
    <col min="10" max="10" width="8.8515625" style="2" customWidth="1"/>
    <col min="11" max="11" width="10.7109375" style="2" bestFit="1" customWidth="1"/>
    <col min="12" max="16384" width="8.8515625" style="2" customWidth="1"/>
  </cols>
  <sheetData>
    <row r="1" spans="5:6" ht="22.5">
      <c r="E1" s="1"/>
      <c r="F1" s="2" t="s">
        <v>40</v>
      </c>
    </row>
    <row r="2" spans="5:6" ht="22.5">
      <c r="E2" s="3"/>
      <c r="F2" s="2" t="s">
        <v>41</v>
      </c>
    </row>
    <row r="3" spans="5:6" ht="22.5">
      <c r="E3" s="3"/>
      <c r="F3" s="2" t="s">
        <v>42</v>
      </c>
    </row>
    <row r="4" spans="5:6" ht="22.5">
      <c r="E4" s="3"/>
      <c r="F4" s="2" t="s">
        <v>78</v>
      </c>
    </row>
    <row r="5" spans="1:11" ht="22.5">
      <c r="A5" s="9"/>
      <c r="B5" s="10"/>
      <c r="C5" s="9"/>
      <c r="D5" s="9"/>
      <c r="E5" s="3"/>
      <c r="F5" s="2" t="s">
        <v>79</v>
      </c>
      <c r="I5" s="23"/>
      <c r="J5" s="9"/>
      <c r="K5" s="9"/>
    </row>
    <row r="6" spans="1:11" ht="22.5">
      <c r="A6" s="9"/>
      <c r="B6" s="10"/>
      <c r="C6" s="9"/>
      <c r="D6" s="9"/>
      <c r="E6" s="3"/>
      <c r="I6" s="23"/>
      <c r="J6" s="9"/>
      <c r="K6" s="9"/>
    </row>
    <row r="7" spans="1:11" ht="22.5">
      <c r="A7" s="33"/>
      <c r="B7" s="33"/>
      <c r="C7" s="33"/>
      <c r="D7" s="33"/>
      <c r="E7" s="33"/>
      <c r="F7" s="33"/>
      <c r="G7" s="33"/>
      <c r="H7" s="33"/>
      <c r="I7" s="23"/>
      <c r="J7" s="9"/>
      <c r="K7" s="9"/>
    </row>
    <row r="8" spans="1:11" ht="22.5">
      <c r="A8" s="34" t="s">
        <v>69</v>
      </c>
      <c r="B8" s="34"/>
      <c r="C8" s="34"/>
      <c r="D8" s="34"/>
      <c r="E8" s="34"/>
      <c r="F8" s="34"/>
      <c r="G8" s="34"/>
      <c r="H8" s="34"/>
      <c r="I8" s="23"/>
      <c r="J8" s="9"/>
      <c r="K8" s="9"/>
    </row>
    <row r="9" ht="22.5">
      <c r="H9" s="2" t="s">
        <v>0</v>
      </c>
    </row>
    <row r="10" spans="1:8" ht="22.5">
      <c r="A10" s="31" t="s">
        <v>1</v>
      </c>
      <c r="B10" s="32" t="s">
        <v>2</v>
      </c>
      <c r="C10" s="31" t="s">
        <v>3</v>
      </c>
      <c r="D10" s="31"/>
      <c r="E10" s="31"/>
      <c r="F10" s="31"/>
      <c r="G10" s="31"/>
      <c r="H10" s="31"/>
    </row>
    <row r="11" spans="1:8" ht="122.25">
      <c r="A11" s="31"/>
      <c r="B11" s="32"/>
      <c r="C11" s="4" t="s">
        <v>43</v>
      </c>
      <c r="D11" s="4" t="s">
        <v>44</v>
      </c>
      <c r="E11" s="4" t="s">
        <v>70</v>
      </c>
      <c r="F11" s="20" t="s">
        <v>4</v>
      </c>
      <c r="G11" s="20" t="s">
        <v>5</v>
      </c>
      <c r="H11" s="4" t="s">
        <v>45</v>
      </c>
    </row>
    <row r="12" spans="1:9" s="5" customFormat="1" ht="22.5">
      <c r="A12" s="37" t="s">
        <v>46</v>
      </c>
      <c r="B12" s="38"/>
      <c r="C12" s="38"/>
      <c r="D12" s="38"/>
      <c r="E12" s="38"/>
      <c r="F12" s="38"/>
      <c r="G12" s="38"/>
      <c r="H12" s="39"/>
      <c r="I12" s="24"/>
    </row>
    <row r="13" spans="1:9" s="5" customFormat="1" ht="22.5">
      <c r="A13" s="6">
        <v>10000000</v>
      </c>
      <c r="B13" s="18" t="s">
        <v>6</v>
      </c>
      <c r="C13" s="12">
        <f>C14+C17+C20+C23</f>
        <v>105232.5</v>
      </c>
      <c r="D13" s="12">
        <f>D14+D17+D20+D23</f>
        <v>127182.2</v>
      </c>
      <c r="E13" s="12">
        <f>E14+E17+E20+E23</f>
        <v>71423.40000000001</v>
      </c>
      <c r="F13" s="12">
        <f>F14+F17+F20+F23</f>
        <v>72124.3</v>
      </c>
      <c r="G13" s="12">
        <f aca="true" t="shared" si="0" ref="G13:G25">F13-E13</f>
        <v>700.8999999999942</v>
      </c>
      <c r="H13" s="12">
        <f aca="true" t="shared" si="1" ref="H13:H25">IF(E13=0,0,F13/E13*100)</f>
        <v>100.98133104836788</v>
      </c>
      <c r="I13" s="24"/>
    </row>
    <row r="14" spans="1:9" s="5" customFormat="1" ht="71.25" customHeight="1">
      <c r="A14" s="6">
        <v>11000000</v>
      </c>
      <c r="B14" s="18" t="s">
        <v>7</v>
      </c>
      <c r="C14" s="12">
        <v>96367.5</v>
      </c>
      <c r="D14" s="12">
        <v>118317.2</v>
      </c>
      <c r="E14" s="12">
        <v>64771.5</v>
      </c>
      <c r="F14" s="12">
        <v>65198</v>
      </c>
      <c r="G14" s="12">
        <f t="shared" si="0"/>
        <v>426.5</v>
      </c>
      <c r="H14" s="12">
        <f t="shared" si="1"/>
        <v>100.65846861659836</v>
      </c>
      <c r="I14" s="24"/>
    </row>
    <row r="15" spans="1:9" s="5" customFormat="1" ht="42">
      <c r="A15" s="11">
        <v>11010000</v>
      </c>
      <c r="B15" s="19" t="s">
        <v>8</v>
      </c>
      <c r="C15" s="13">
        <v>95356</v>
      </c>
      <c r="D15" s="13">
        <v>117305.7</v>
      </c>
      <c r="E15" s="13">
        <v>64004.3</v>
      </c>
      <c r="F15" s="13">
        <v>66201.4</v>
      </c>
      <c r="G15" s="13">
        <f t="shared" si="0"/>
        <v>2197.0999999999913</v>
      </c>
      <c r="H15" s="13">
        <f t="shared" si="1"/>
        <v>103.43273811290803</v>
      </c>
      <c r="I15" s="24"/>
    </row>
    <row r="16" spans="1:9" s="5" customFormat="1" ht="42">
      <c r="A16" s="11">
        <v>11020000</v>
      </c>
      <c r="B16" s="19" t="s">
        <v>9</v>
      </c>
      <c r="C16" s="13">
        <v>1011.5</v>
      </c>
      <c r="D16" s="13">
        <v>1011.5</v>
      </c>
      <c r="E16" s="13">
        <v>767.2</v>
      </c>
      <c r="F16" s="13">
        <v>-1003.3</v>
      </c>
      <c r="G16" s="13">
        <f t="shared" si="0"/>
        <v>-1770.5</v>
      </c>
      <c r="H16" s="13">
        <f t="shared" si="1"/>
        <v>-130.77424400417098</v>
      </c>
      <c r="I16" s="24"/>
    </row>
    <row r="17" spans="1:9" s="5" customFormat="1" ht="60.75">
      <c r="A17" s="8">
        <v>13000000</v>
      </c>
      <c r="B17" s="18" t="s">
        <v>10</v>
      </c>
      <c r="C17" s="14">
        <v>8310</v>
      </c>
      <c r="D17" s="14">
        <v>8310</v>
      </c>
      <c r="E17" s="14">
        <v>6238.3</v>
      </c>
      <c r="F17" s="14">
        <v>6492.3</v>
      </c>
      <c r="G17" s="14">
        <f t="shared" si="0"/>
        <v>254</v>
      </c>
      <c r="H17" s="14">
        <f t="shared" si="1"/>
        <v>104.07162207652725</v>
      </c>
      <c r="I17" s="24"/>
    </row>
    <row r="18" spans="1:9" s="5" customFormat="1" ht="54" customHeight="1">
      <c r="A18" s="8">
        <v>13010000</v>
      </c>
      <c r="B18" s="27" t="s">
        <v>11</v>
      </c>
      <c r="C18" s="14">
        <v>0</v>
      </c>
      <c r="D18" s="14">
        <v>0</v>
      </c>
      <c r="E18" s="14">
        <v>0</v>
      </c>
      <c r="F18" s="14">
        <v>3</v>
      </c>
      <c r="G18" s="14">
        <f t="shared" si="0"/>
        <v>3</v>
      </c>
      <c r="H18" s="14">
        <f t="shared" si="1"/>
        <v>0</v>
      </c>
      <c r="I18" s="24"/>
    </row>
    <row r="19" spans="1:9" s="5" customFormat="1" ht="22.5">
      <c r="A19" s="8">
        <v>13050000</v>
      </c>
      <c r="B19" s="18" t="s">
        <v>12</v>
      </c>
      <c r="C19" s="14">
        <v>8310</v>
      </c>
      <c r="D19" s="14">
        <v>8310</v>
      </c>
      <c r="E19" s="14">
        <v>6238.3</v>
      </c>
      <c r="F19" s="14">
        <v>6489.3</v>
      </c>
      <c r="G19" s="14">
        <f t="shared" si="0"/>
        <v>251</v>
      </c>
      <c r="H19" s="14">
        <f t="shared" si="1"/>
        <v>104.02353205200134</v>
      </c>
      <c r="I19" s="24"/>
    </row>
    <row r="20" spans="1:9" s="5" customFormat="1" ht="60.75">
      <c r="A20" s="8">
        <v>16000000</v>
      </c>
      <c r="B20" s="18" t="s">
        <v>13</v>
      </c>
      <c r="C20" s="14">
        <v>0</v>
      </c>
      <c r="D20" s="14">
        <v>0</v>
      </c>
      <c r="E20" s="14">
        <v>0</v>
      </c>
      <c r="F20" s="14">
        <v>-0.1</v>
      </c>
      <c r="G20" s="14">
        <f t="shared" si="0"/>
        <v>-0.1</v>
      </c>
      <c r="H20" s="14">
        <f t="shared" si="1"/>
        <v>0</v>
      </c>
      <c r="I20" s="24"/>
    </row>
    <row r="21" spans="1:9" s="5" customFormat="1" ht="60.75">
      <c r="A21" s="8">
        <v>16010000</v>
      </c>
      <c r="B21" s="18" t="s">
        <v>14</v>
      </c>
      <c r="C21" s="14">
        <v>0</v>
      </c>
      <c r="D21" s="14">
        <v>0</v>
      </c>
      <c r="E21" s="14">
        <v>0</v>
      </c>
      <c r="F21" s="14">
        <v>-0.1</v>
      </c>
      <c r="G21" s="14">
        <f t="shared" si="0"/>
        <v>-0.1</v>
      </c>
      <c r="H21" s="14">
        <f t="shared" si="1"/>
        <v>0</v>
      </c>
      <c r="I21" s="24"/>
    </row>
    <row r="22" spans="1:9" s="5" customFormat="1" ht="22.5">
      <c r="A22" s="11">
        <v>16010200</v>
      </c>
      <c r="B22" s="19" t="s">
        <v>15</v>
      </c>
      <c r="C22" s="13">
        <v>0</v>
      </c>
      <c r="D22" s="13">
        <v>0</v>
      </c>
      <c r="E22" s="13">
        <v>0</v>
      </c>
      <c r="F22" s="13">
        <v>-0.1</v>
      </c>
      <c r="G22" s="13">
        <f t="shared" si="0"/>
        <v>-0.1</v>
      </c>
      <c r="H22" s="13">
        <f t="shared" si="1"/>
        <v>0</v>
      </c>
      <c r="I22" s="24"/>
    </row>
    <row r="23" spans="1:9" s="5" customFormat="1" ht="22.5">
      <c r="A23" s="8">
        <v>18000000</v>
      </c>
      <c r="B23" s="18" t="s">
        <v>16</v>
      </c>
      <c r="C23" s="14">
        <f>C24+C25</f>
        <v>555</v>
      </c>
      <c r="D23" s="14">
        <f>D24+D25</f>
        <v>555</v>
      </c>
      <c r="E23" s="14">
        <f>E24+E25</f>
        <v>413.59999999999997</v>
      </c>
      <c r="F23" s="14">
        <f>F24+F25</f>
        <v>434.1</v>
      </c>
      <c r="G23" s="14">
        <f t="shared" si="0"/>
        <v>20.500000000000057</v>
      </c>
      <c r="H23" s="14">
        <f t="shared" si="1"/>
        <v>104.95647969052226</v>
      </c>
      <c r="I23" s="24"/>
    </row>
    <row r="24" spans="1:9" s="5" customFormat="1" ht="22.5">
      <c r="A24" s="11">
        <v>18030000</v>
      </c>
      <c r="B24" s="19" t="s">
        <v>17</v>
      </c>
      <c r="C24" s="13">
        <v>11</v>
      </c>
      <c r="D24" s="13">
        <v>11</v>
      </c>
      <c r="E24" s="13">
        <v>7.9</v>
      </c>
      <c r="F24" s="13">
        <v>8</v>
      </c>
      <c r="G24" s="13">
        <f t="shared" si="0"/>
        <v>0.09999999999999964</v>
      </c>
      <c r="H24" s="13">
        <f t="shared" si="1"/>
        <v>101.26582278481011</v>
      </c>
      <c r="I24" s="24"/>
    </row>
    <row r="25" spans="1:9" s="5" customFormat="1" ht="51" customHeight="1">
      <c r="A25" s="11">
        <v>18040000</v>
      </c>
      <c r="B25" s="19" t="s">
        <v>18</v>
      </c>
      <c r="C25" s="13">
        <v>544</v>
      </c>
      <c r="D25" s="13">
        <v>544</v>
      </c>
      <c r="E25" s="13">
        <v>405.7</v>
      </c>
      <c r="F25" s="13">
        <v>426.1</v>
      </c>
      <c r="G25" s="13">
        <f t="shared" si="0"/>
        <v>20.400000000000034</v>
      </c>
      <c r="H25" s="13">
        <f t="shared" si="1"/>
        <v>105.02834606852353</v>
      </c>
      <c r="I25" s="24"/>
    </row>
    <row r="26" spans="1:9" s="5" customFormat="1" ht="22.5">
      <c r="A26" s="8">
        <v>20000000</v>
      </c>
      <c r="B26" s="18" t="s">
        <v>19</v>
      </c>
      <c r="C26" s="14">
        <f>C27+C31+C34</f>
        <v>720.7</v>
      </c>
      <c r="D26" s="14">
        <f>D27+D31+D34</f>
        <v>790.7</v>
      </c>
      <c r="E26" s="14">
        <f>E27+E31+E34</f>
        <v>621.8000000000001</v>
      </c>
      <c r="F26" s="14">
        <f>F27+F31+F34</f>
        <v>625.9</v>
      </c>
      <c r="G26" s="14">
        <f aca="true" t="shared" si="2" ref="G26:G46">F26-E26</f>
        <v>4.099999999999909</v>
      </c>
      <c r="H26" s="14">
        <f aca="true" t="shared" si="3" ref="H26:H46">IF(E26=0,0,F26/E26*100)</f>
        <v>100.65937600514634</v>
      </c>
      <c r="I26" s="24"/>
    </row>
    <row r="27" spans="1:9" s="5" customFormat="1" ht="40.5">
      <c r="A27" s="8">
        <v>21000000</v>
      </c>
      <c r="B27" s="18" t="s">
        <v>20</v>
      </c>
      <c r="C27" s="14">
        <f>C28+C29+C30</f>
        <v>161</v>
      </c>
      <c r="D27" s="14">
        <f>D28+D29+D30</f>
        <v>231</v>
      </c>
      <c r="E27" s="14">
        <f>E28+E29+E30</f>
        <v>206.3</v>
      </c>
      <c r="F27" s="14">
        <f>F28+F29+F30</f>
        <v>239.9</v>
      </c>
      <c r="G27" s="14">
        <f t="shared" si="2"/>
        <v>33.599999999999994</v>
      </c>
      <c r="H27" s="14">
        <f t="shared" si="3"/>
        <v>116.28696073679107</v>
      </c>
      <c r="I27" s="24"/>
    </row>
    <row r="28" spans="1:9" s="5" customFormat="1" ht="105">
      <c r="A28" s="11">
        <v>21010300</v>
      </c>
      <c r="B28" s="19" t="s">
        <v>21</v>
      </c>
      <c r="C28" s="13">
        <v>21</v>
      </c>
      <c r="D28" s="13">
        <v>21</v>
      </c>
      <c r="E28" s="13">
        <v>17.3</v>
      </c>
      <c r="F28" s="13">
        <v>0</v>
      </c>
      <c r="G28" s="13">
        <f t="shared" si="2"/>
        <v>-17.3</v>
      </c>
      <c r="H28" s="13">
        <f t="shared" si="3"/>
        <v>0</v>
      </c>
      <c r="I28" s="24"/>
    </row>
    <row r="29" spans="1:9" s="5" customFormat="1" ht="22.5">
      <c r="A29" s="11">
        <v>21080500</v>
      </c>
      <c r="B29" s="19" t="s">
        <v>23</v>
      </c>
      <c r="C29" s="13">
        <v>70</v>
      </c>
      <c r="D29" s="13">
        <v>140</v>
      </c>
      <c r="E29" s="13">
        <v>135</v>
      </c>
      <c r="F29" s="13">
        <v>228.5</v>
      </c>
      <c r="G29" s="13">
        <f t="shared" si="2"/>
        <v>93.5</v>
      </c>
      <c r="H29" s="13">
        <f t="shared" si="3"/>
        <v>169.25925925925927</v>
      </c>
      <c r="I29" s="24"/>
    </row>
    <row r="30" spans="1:9" s="5" customFormat="1" ht="42">
      <c r="A30" s="11">
        <v>21081100</v>
      </c>
      <c r="B30" s="19" t="s">
        <v>24</v>
      </c>
      <c r="C30" s="13">
        <v>70</v>
      </c>
      <c r="D30" s="13">
        <v>70</v>
      </c>
      <c r="E30" s="13">
        <v>54</v>
      </c>
      <c r="F30" s="13">
        <v>11.4</v>
      </c>
      <c r="G30" s="13">
        <f t="shared" si="2"/>
        <v>-42.6</v>
      </c>
      <c r="H30" s="13">
        <f t="shared" si="3"/>
        <v>21.11111111111111</v>
      </c>
      <c r="I30" s="24"/>
    </row>
    <row r="31" spans="1:9" s="5" customFormat="1" ht="81">
      <c r="A31" s="8">
        <v>22000000</v>
      </c>
      <c r="B31" s="18" t="s">
        <v>25</v>
      </c>
      <c r="C31" s="14">
        <f>C32+C33</f>
        <v>378.7</v>
      </c>
      <c r="D31" s="14">
        <f>D32+D33</f>
        <v>378.7</v>
      </c>
      <c r="E31" s="14">
        <f>E32+E33</f>
        <v>286.1</v>
      </c>
      <c r="F31" s="14">
        <f>F32+F33</f>
        <v>263.2</v>
      </c>
      <c r="G31" s="14">
        <f t="shared" si="2"/>
        <v>-22.900000000000034</v>
      </c>
      <c r="H31" s="14">
        <f t="shared" si="3"/>
        <v>91.9958056623558</v>
      </c>
      <c r="I31" s="24"/>
    </row>
    <row r="32" spans="1:9" s="5" customFormat="1" ht="96" customHeight="1">
      <c r="A32" s="11">
        <v>22080400</v>
      </c>
      <c r="B32" s="28" t="s">
        <v>26</v>
      </c>
      <c r="C32" s="13">
        <v>233.7</v>
      </c>
      <c r="D32" s="13">
        <v>233.7</v>
      </c>
      <c r="E32" s="13">
        <v>175.4</v>
      </c>
      <c r="F32" s="13">
        <v>175.1</v>
      </c>
      <c r="G32" s="13">
        <f t="shared" si="2"/>
        <v>-0.30000000000001137</v>
      </c>
      <c r="H32" s="13">
        <f t="shared" si="3"/>
        <v>99.82896237172177</v>
      </c>
      <c r="I32" s="24"/>
    </row>
    <row r="33" spans="1:9" s="5" customFormat="1" ht="22.5">
      <c r="A33" s="11">
        <v>22090000</v>
      </c>
      <c r="B33" s="19" t="s">
        <v>27</v>
      </c>
      <c r="C33" s="13">
        <v>145</v>
      </c>
      <c r="D33" s="13">
        <v>145</v>
      </c>
      <c r="E33" s="13">
        <v>110.7</v>
      </c>
      <c r="F33" s="13">
        <v>88.1</v>
      </c>
      <c r="G33" s="13">
        <f t="shared" si="2"/>
        <v>-22.60000000000001</v>
      </c>
      <c r="H33" s="13">
        <f t="shared" si="3"/>
        <v>79.58446251129178</v>
      </c>
      <c r="I33" s="24"/>
    </row>
    <row r="34" spans="1:9" s="5" customFormat="1" ht="40.5">
      <c r="A34" s="8">
        <v>24000000</v>
      </c>
      <c r="B34" s="18" t="s">
        <v>28</v>
      </c>
      <c r="C34" s="14">
        <f>C35+C36</f>
        <v>181</v>
      </c>
      <c r="D34" s="14">
        <f>D35+D36</f>
        <v>181</v>
      </c>
      <c r="E34" s="14">
        <f>E35+E36</f>
        <v>129.4</v>
      </c>
      <c r="F34" s="14">
        <f>F35+F36</f>
        <v>122.8</v>
      </c>
      <c r="G34" s="14">
        <f t="shared" si="2"/>
        <v>-6.6000000000000085</v>
      </c>
      <c r="H34" s="14">
        <f t="shared" si="3"/>
        <v>94.89953632148377</v>
      </c>
      <c r="I34" s="24"/>
    </row>
    <row r="35" spans="1:9" s="5" customFormat="1" ht="22.5">
      <c r="A35" s="11">
        <v>24060300</v>
      </c>
      <c r="B35" s="19" t="s">
        <v>22</v>
      </c>
      <c r="C35" s="13">
        <v>181</v>
      </c>
      <c r="D35" s="13">
        <v>181</v>
      </c>
      <c r="E35" s="13">
        <v>129.4</v>
      </c>
      <c r="F35" s="13">
        <v>122.7</v>
      </c>
      <c r="G35" s="13">
        <f t="shared" si="2"/>
        <v>-6.700000000000003</v>
      </c>
      <c r="H35" s="13">
        <f t="shared" si="3"/>
        <v>94.82225656877897</v>
      </c>
      <c r="I35" s="24"/>
    </row>
    <row r="36" spans="1:9" s="5" customFormat="1" ht="196.5" customHeight="1">
      <c r="A36" s="11">
        <v>24062200</v>
      </c>
      <c r="B36" s="19" t="s">
        <v>47</v>
      </c>
      <c r="C36" s="13">
        <v>0</v>
      </c>
      <c r="D36" s="13">
        <v>0</v>
      </c>
      <c r="E36" s="13">
        <v>0</v>
      </c>
      <c r="F36" s="13">
        <v>0.1</v>
      </c>
      <c r="G36" s="13">
        <f t="shared" si="2"/>
        <v>0.1</v>
      </c>
      <c r="H36" s="13">
        <f t="shared" si="3"/>
        <v>0</v>
      </c>
      <c r="I36" s="24"/>
    </row>
    <row r="37" spans="1:9" s="5" customFormat="1" ht="40.5">
      <c r="A37" s="8">
        <v>30000000</v>
      </c>
      <c r="B37" s="18" t="s">
        <v>29</v>
      </c>
      <c r="C37" s="14">
        <v>12</v>
      </c>
      <c r="D37" s="14">
        <v>12</v>
      </c>
      <c r="E37" s="14">
        <v>9</v>
      </c>
      <c r="F37" s="14">
        <v>7.5</v>
      </c>
      <c r="G37" s="14">
        <f t="shared" si="2"/>
        <v>-1.5</v>
      </c>
      <c r="H37" s="14">
        <f t="shared" si="3"/>
        <v>83.33333333333334</v>
      </c>
      <c r="I37" s="24"/>
    </row>
    <row r="38" spans="1:9" s="5" customFormat="1" ht="159.75" customHeight="1">
      <c r="A38" s="11">
        <v>31010200</v>
      </c>
      <c r="B38" s="28" t="s">
        <v>30</v>
      </c>
      <c r="C38" s="13">
        <v>12</v>
      </c>
      <c r="D38" s="13">
        <v>12</v>
      </c>
      <c r="E38" s="13">
        <v>9</v>
      </c>
      <c r="F38" s="13">
        <v>7.5</v>
      </c>
      <c r="G38" s="13">
        <f t="shared" si="2"/>
        <v>-1.5</v>
      </c>
      <c r="H38" s="13">
        <f t="shared" si="3"/>
        <v>83.33333333333334</v>
      </c>
      <c r="I38" s="24"/>
    </row>
    <row r="39" spans="1:9" s="5" customFormat="1" ht="22.5">
      <c r="A39" s="35" t="s">
        <v>48</v>
      </c>
      <c r="B39" s="36"/>
      <c r="C39" s="14">
        <f>C13+C26+C37</f>
        <v>105965.2</v>
      </c>
      <c r="D39" s="14">
        <f>D13+D26+D37</f>
        <v>127984.9</v>
      </c>
      <c r="E39" s="14">
        <f>E13+E26+E37</f>
        <v>72054.20000000001</v>
      </c>
      <c r="F39" s="14">
        <f>F13+F26+F37</f>
        <v>72757.7</v>
      </c>
      <c r="G39" s="14">
        <f t="shared" si="2"/>
        <v>703.4999999999854</v>
      </c>
      <c r="H39" s="14">
        <f t="shared" si="3"/>
        <v>100.97634835998454</v>
      </c>
      <c r="I39" s="24"/>
    </row>
    <row r="40" spans="1:9" s="5" customFormat="1" ht="22.5">
      <c r="A40" s="8">
        <v>40000000</v>
      </c>
      <c r="B40" s="18" t="s">
        <v>31</v>
      </c>
      <c r="C40" s="14">
        <f>C41+C44</f>
        <v>86440.3</v>
      </c>
      <c r="D40" s="14">
        <f>D41+D44</f>
        <v>91484.8</v>
      </c>
      <c r="E40" s="14">
        <f>E41+E44</f>
        <v>71070.9</v>
      </c>
      <c r="F40" s="14">
        <f>F41+F44</f>
        <v>65152.00000000001</v>
      </c>
      <c r="G40" s="14">
        <f t="shared" si="2"/>
        <v>-5918.899999999987</v>
      </c>
      <c r="H40" s="14">
        <f t="shared" si="3"/>
        <v>91.67183755939493</v>
      </c>
      <c r="I40" s="24"/>
    </row>
    <row r="41" spans="1:9" s="5" customFormat="1" ht="22.5">
      <c r="A41" s="8">
        <v>41020000</v>
      </c>
      <c r="B41" s="18" t="s">
        <v>32</v>
      </c>
      <c r="C41" s="14">
        <f>C42+C43</f>
        <v>17225</v>
      </c>
      <c r="D41" s="14">
        <f>D42+D43</f>
        <v>20751.399999999998</v>
      </c>
      <c r="E41" s="14">
        <f>E42+E43</f>
        <v>19129.1</v>
      </c>
      <c r="F41" s="14">
        <f>F42+F43</f>
        <v>19129.1</v>
      </c>
      <c r="G41" s="14">
        <f t="shared" si="2"/>
        <v>0</v>
      </c>
      <c r="H41" s="14">
        <f t="shared" si="3"/>
        <v>100</v>
      </c>
      <c r="I41" s="24"/>
    </row>
    <row r="42" spans="1:9" s="5" customFormat="1" ht="51" customHeight="1">
      <c r="A42" s="11">
        <v>41020100</v>
      </c>
      <c r="B42" s="28" t="s">
        <v>33</v>
      </c>
      <c r="C42" s="13">
        <v>17225</v>
      </c>
      <c r="D42" s="13">
        <v>19467.3</v>
      </c>
      <c r="E42" s="13">
        <v>17845</v>
      </c>
      <c r="F42" s="13">
        <v>17845</v>
      </c>
      <c r="G42" s="13">
        <f t="shared" si="2"/>
        <v>0</v>
      </c>
      <c r="H42" s="13">
        <f t="shared" si="3"/>
        <v>100</v>
      </c>
      <c r="I42" s="24"/>
    </row>
    <row r="43" spans="1:9" s="5" customFormat="1" ht="84">
      <c r="A43" s="11">
        <v>41020600</v>
      </c>
      <c r="B43" s="19" t="s">
        <v>34</v>
      </c>
      <c r="C43" s="13">
        <v>0</v>
      </c>
      <c r="D43" s="13">
        <v>1284.1</v>
      </c>
      <c r="E43" s="13">
        <v>1284.1</v>
      </c>
      <c r="F43" s="13">
        <v>1284.1</v>
      </c>
      <c r="G43" s="13">
        <f t="shared" si="2"/>
        <v>0</v>
      </c>
      <c r="H43" s="13">
        <f t="shared" si="3"/>
        <v>100</v>
      </c>
      <c r="I43" s="24"/>
    </row>
    <row r="44" spans="1:9" s="5" customFormat="1" ht="22.5">
      <c r="A44" s="8">
        <v>41030000</v>
      </c>
      <c r="B44" s="18" t="s">
        <v>35</v>
      </c>
      <c r="C44" s="14">
        <f>SUM(C45:C52)</f>
        <v>69215.3</v>
      </c>
      <c r="D44" s="14">
        <f>SUM(D45:D52)</f>
        <v>70733.40000000001</v>
      </c>
      <c r="E44" s="14">
        <f>SUM(E45:E52)-0.1</f>
        <v>51941.8</v>
      </c>
      <c r="F44" s="14">
        <f>SUM(F45:F52)</f>
        <v>46022.90000000001</v>
      </c>
      <c r="G44" s="14">
        <f t="shared" si="2"/>
        <v>-5918.899999999994</v>
      </c>
      <c r="H44" s="14">
        <f t="shared" si="3"/>
        <v>88.60474608119088</v>
      </c>
      <c r="I44" s="25"/>
    </row>
    <row r="45" spans="1:9" s="5" customFormat="1" ht="155.25" customHeight="1">
      <c r="A45" s="11">
        <v>41030600</v>
      </c>
      <c r="B45" s="19" t="s">
        <v>36</v>
      </c>
      <c r="C45" s="13">
        <v>49500</v>
      </c>
      <c r="D45" s="13">
        <v>44437</v>
      </c>
      <c r="E45" s="13">
        <v>34098.8</v>
      </c>
      <c r="F45" s="13">
        <v>32719.6</v>
      </c>
      <c r="G45" s="13">
        <f t="shared" si="2"/>
        <v>-1379.2000000000044</v>
      </c>
      <c r="H45" s="13">
        <f t="shared" si="3"/>
        <v>95.95528288385515</v>
      </c>
      <c r="I45" s="26"/>
    </row>
    <row r="46" spans="1:9" s="5" customFormat="1" ht="240" customHeight="1">
      <c r="A46" s="11">
        <v>41030800</v>
      </c>
      <c r="B46" s="19" t="s">
        <v>74</v>
      </c>
      <c r="C46" s="13">
        <v>15243</v>
      </c>
      <c r="D46" s="13">
        <v>19309</v>
      </c>
      <c r="E46" s="13">
        <v>13597.7</v>
      </c>
      <c r="F46" s="13">
        <v>9871</v>
      </c>
      <c r="G46" s="13">
        <f t="shared" si="2"/>
        <v>-3726.7000000000007</v>
      </c>
      <c r="H46" s="13">
        <f t="shared" si="3"/>
        <v>72.59315913720702</v>
      </c>
      <c r="I46" s="26"/>
    </row>
    <row r="47" spans="1:9" s="5" customFormat="1" ht="409.5">
      <c r="A47" s="11">
        <v>41030900</v>
      </c>
      <c r="B47" s="19" t="s">
        <v>75</v>
      </c>
      <c r="C47" s="13">
        <v>2483.6</v>
      </c>
      <c r="D47" s="13">
        <v>2483.6</v>
      </c>
      <c r="E47" s="13">
        <v>1870.9</v>
      </c>
      <c r="F47" s="13">
        <v>1846.3</v>
      </c>
      <c r="G47" s="13">
        <f aca="true" t="shared" si="4" ref="G47:G53">F47-E47</f>
        <v>-24.600000000000136</v>
      </c>
      <c r="H47" s="13">
        <f aca="true" t="shared" si="5" ref="H47:H53">IF(E47=0,0,F47/E47*100)</f>
        <v>98.68512480624297</v>
      </c>
      <c r="I47" s="26"/>
    </row>
    <row r="48" spans="1:9" s="5" customFormat="1" ht="147">
      <c r="A48" s="11">
        <v>41031000</v>
      </c>
      <c r="B48" s="19" t="s">
        <v>37</v>
      </c>
      <c r="C48" s="13">
        <v>57.8</v>
      </c>
      <c r="D48" s="13">
        <v>57.8</v>
      </c>
      <c r="E48" s="13">
        <v>52.9</v>
      </c>
      <c r="F48" s="13">
        <v>41.9</v>
      </c>
      <c r="G48" s="13">
        <f t="shared" si="4"/>
        <v>-11</v>
      </c>
      <c r="H48" s="13">
        <f t="shared" si="5"/>
        <v>79.20604914933837</v>
      </c>
      <c r="I48" s="26"/>
    </row>
    <row r="49" spans="1:9" s="5" customFormat="1" ht="105">
      <c r="A49" s="11">
        <v>41034500</v>
      </c>
      <c r="B49" s="19" t="s">
        <v>71</v>
      </c>
      <c r="C49" s="13">
        <v>0</v>
      </c>
      <c r="D49" s="13">
        <v>2398</v>
      </c>
      <c r="E49" s="13">
        <v>719.4</v>
      </c>
      <c r="F49" s="13">
        <v>0</v>
      </c>
      <c r="G49" s="13">
        <f t="shared" si="4"/>
        <v>-719.4</v>
      </c>
      <c r="H49" s="13">
        <f t="shared" si="5"/>
        <v>0</v>
      </c>
      <c r="I49" s="26"/>
    </row>
    <row r="50" spans="1:9" s="5" customFormat="1" ht="22.5">
      <c r="A50" s="11">
        <v>41035000</v>
      </c>
      <c r="B50" s="19" t="s">
        <v>38</v>
      </c>
      <c r="C50" s="13">
        <v>1123</v>
      </c>
      <c r="D50" s="13">
        <v>1149.6</v>
      </c>
      <c r="E50" s="13">
        <v>916.5</v>
      </c>
      <c r="F50" s="13">
        <v>886.4</v>
      </c>
      <c r="G50" s="13">
        <f t="shared" si="4"/>
        <v>-30.100000000000023</v>
      </c>
      <c r="H50" s="13">
        <f t="shared" si="5"/>
        <v>96.71576650300054</v>
      </c>
      <c r="I50" s="26"/>
    </row>
    <row r="51" spans="1:9" s="5" customFormat="1" ht="249" customHeight="1">
      <c r="A51" s="11">
        <v>41035800</v>
      </c>
      <c r="B51" s="19" t="s">
        <v>76</v>
      </c>
      <c r="C51" s="13">
        <v>807.9</v>
      </c>
      <c r="D51" s="13">
        <v>807.9</v>
      </c>
      <c r="E51" s="13">
        <v>595.2</v>
      </c>
      <c r="F51" s="13">
        <v>586.8</v>
      </c>
      <c r="G51" s="13">
        <f t="shared" si="4"/>
        <v>-8.400000000000091</v>
      </c>
      <c r="H51" s="13">
        <f t="shared" si="5"/>
        <v>98.58870967741935</v>
      </c>
      <c r="I51" s="26"/>
    </row>
    <row r="52" spans="1:9" s="5" customFormat="1" ht="147">
      <c r="A52" s="11">
        <v>41037000</v>
      </c>
      <c r="B52" s="19" t="s">
        <v>39</v>
      </c>
      <c r="C52" s="13">
        <v>0</v>
      </c>
      <c r="D52" s="13">
        <v>90.5</v>
      </c>
      <c r="E52" s="13">
        <v>90.5</v>
      </c>
      <c r="F52" s="13">
        <v>70.9</v>
      </c>
      <c r="G52" s="13">
        <f t="shared" si="4"/>
        <v>-19.599999999999994</v>
      </c>
      <c r="H52" s="13">
        <f t="shared" si="5"/>
        <v>78.3425414364641</v>
      </c>
      <c r="I52" s="26"/>
    </row>
    <row r="53" spans="1:9" s="5" customFormat="1" ht="22.5">
      <c r="A53" s="35" t="s">
        <v>49</v>
      </c>
      <c r="B53" s="36"/>
      <c r="C53" s="12">
        <f>C39+C40</f>
        <v>192405.5</v>
      </c>
      <c r="D53" s="12">
        <f>D39+D40</f>
        <v>219469.7</v>
      </c>
      <c r="E53" s="12">
        <f>E39+E40</f>
        <v>143125.1</v>
      </c>
      <c r="F53" s="12">
        <f>F39+F40</f>
        <v>137909.7</v>
      </c>
      <c r="G53" s="14">
        <f t="shared" si="4"/>
        <v>-5215.399999999994</v>
      </c>
      <c r="H53" s="14">
        <f t="shared" si="5"/>
        <v>96.35605494773453</v>
      </c>
      <c r="I53" s="26"/>
    </row>
    <row r="54" spans="1:9" s="5" customFormat="1" ht="22.5">
      <c r="A54" s="37" t="s">
        <v>50</v>
      </c>
      <c r="B54" s="38"/>
      <c r="C54" s="38"/>
      <c r="D54" s="38"/>
      <c r="E54" s="38"/>
      <c r="F54" s="38"/>
      <c r="G54" s="38"/>
      <c r="H54" s="39"/>
      <c r="I54" s="26"/>
    </row>
    <row r="55" spans="1:9" s="5" customFormat="1" ht="22.5">
      <c r="A55" s="8">
        <v>10000000</v>
      </c>
      <c r="B55" s="18" t="s">
        <v>6</v>
      </c>
      <c r="C55" s="14">
        <f>C56+C58+C63</f>
        <v>10186</v>
      </c>
      <c r="D55" s="14">
        <f>D56+D58+D63</f>
        <v>10204</v>
      </c>
      <c r="E55" s="14">
        <f>E56+E58+E63</f>
        <v>7282.7</v>
      </c>
      <c r="F55" s="14">
        <f>F56+F58+F63</f>
        <v>7050.6</v>
      </c>
      <c r="G55" s="14">
        <f aca="true" t="shared" si="6" ref="G55:G84">F55-E55</f>
        <v>-232.09999999999945</v>
      </c>
      <c r="H55" s="14">
        <f aca="true" t="shared" si="7" ref="H55:H84">IF(E55=0,0,F55/E55*100)</f>
        <v>96.81299518035894</v>
      </c>
      <c r="I55" s="26"/>
    </row>
    <row r="56" spans="1:9" s="5" customFormat="1" ht="22.5">
      <c r="A56" s="8">
        <v>12000000</v>
      </c>
      <c r="B56" s="18" t="s">
        <v>51</v>
      </c>
      <c r="C56" s="14">
        <v>232</v>
      </c>
      <c r="D56" s="14">
        <v>232</v>
      </c>
      <c r="E56" s="14">
        <v>170.9</v>
      </c>
      <c r="F56" s="14">
        <v>119.3</v>
      </c>
      <c r="G56" s="14">
        <f t="shared" si="6"/>
        <v>-51.60000000000001</v>
      </c>
      <c r="H56" s="14">
        <f t="shared" si="7"/>
        <v>69.8069046225863</v>
      </c>
      <c r="I56" s="24"/>
    </row>
    <row r="57" spans="1:9" s="5" customFormat="1" ht="42">
      <c r="A57" s="11">
        <v>12030000</v>
      </c>
      <c r="B57" s="19" t="s">
        <v>52</v>
      </c>
      <c r="C57" s="13">
        <v>232</v>
      </c>
      <c r="D57" s="13">
        <v>232</v>
      </c>
      <c r="E57" s="13">
        <v>170.9</v>
      </c>
      <c r="F57" s="13">
        <v>119.3</v>
      </c>
      <c r="G57" s="13">
        <f t="shared" si="6"/>
        <v>-51.60000000000001</v>
      </c>
      <c r="H57" s="13">
        <f t="shared" si="7"/>
        <v>69.8069046225863</v>
      </c>
      <c r="I57" s="24"/>
    </row>
    <row r="58" spans="1:9" s="5" customFormat="1" ht="22.5">
      <c r="A58" s="8">
        <v>18000000</v>
      </c>
      <c r="B58" s="18" t="s">
        <v>16</v>
      </c>
      <c r="C58" s="14">
        <v>9888</v>
      </c>
      <c r="D58" s="14">
        <v>9888</v>
      </c>
      <c r="E58" s="14">
        <v>7048.6</v>
      </c>
      <c r="F58" s="14">
        <v>6863.6</v>
      </c>
      <c r="G58" s="14">
        <f t="shared" si="6"/>
        <v>-185</v>
      </c>
      <c r="H58" s="14">
        <f t="shared" si="7"/>
        <v>97.37536532077293</v>
      </c>
      <c r="I58" s="24"/>
    </row>
    <row r="59" spans="1:9" s="5" customFormat="1" ht="42">
      <c r="A59" s="11">
        <v>18010000</v>
      </c>
      <c r="B59" s="19" t="s">
        <v>53</v>
      </c>
      <c r="C59" s="13">
        <v>25</v>
      </c>
      <c r="D59" s="13">
        <v>25</v>
      </c>
      <c r="E59" s="13">
        <v>21</v>
      </c>
      <c r="F59" s="13">
        <v>21.3</v>
      </c>
      <c r="G59" s="13">
        <f t="shared" si="6"/>
        <v>0.3000000000000007</v>
      </c>
      <c r="H59" s="13">
        <f t="shared" si="7"/>
        <v>101.42857142857142</v>
      </c>
      <c r="I59" s="24"/>
    </row>
    <row r="60" spans="1:9" s="5" customFormat="1" ht="60.75">
      <c r="A60" s="8">
        <v>18040000</v>
      </c>
      <c r="B60" s="18" t="s">
        <v>18</v>
      </c>
      <c r="C60" s="14">
        <v>88</v>
      </c>
      <c r="D60" s="14">
        <v>88</v>
      </c>
      <c r="E60" s="14">
        <v>66</v>
      </c>
      <c r="F60" s="14">
        <v>62.2</v>
      </c>
      <c r="G60" s="14">
        <f t="shared" si="6"/>
        <v>-3.799999999999997</v>
      </c>
      <c r="H60" s="14">
        <f t="shared" si="7"/>
        <v>94.24242424242425</v>
      </c>
      <c r="I60" s="24"/>
    </row>
    <row r="61" spans="1:9" s="5" customFormat="1" ht="131.25" customHeight="1">
      <c r="A61" s="11">
        <v>18041500</v>
      </c>
      <c r="B61" s="19" t="s">
        <v>54</v>
      </c>
      <c r="C61" s="13">
        <v>88</v>
      </c>
      <c r="D61" s="13">
        <v>88</v>
      </c>
      <c r="E61" s="13">
        <v>66</v>
      </c>
      <c r="F61" s="13">
        <v>62.2</v>
      </c>
      <c r="G61" s="13">
        <f t="shared" si="6"/>
        <v>-3.799999999999997</v>
      </c>
      <c r="H61" s="13">
        <f t="shared" si="7"/>
        <v>94.24242424242425</v>
      </c>
      <c r="I61" s="24"/>
    </row>
    <row r="62" spans="1:9" s="5" customFormat="1" ht="22.5">
      <c r="A62" s="8">
        <v>18050000</v>
      </c>
      <c r="B62" s="18" t="s">
        <v>55</v>
      </c>
      <c r="C62" s="14">
        <v>9775</v>
      </c>
      <c r="D62" s="14">
        <v>9775</v>
      </c>
      <c r="E62" s="14">
        <v>6961.6</v>
      </c>
      <c r="F62" s="14">
        <v>6780.1</v>
      </c>
      <c r="G62" s="14">
        <f t="shared" si="6"/>
        <v>-181.5</v>
      </c>
      <c r="H62" s="14">
        <f t="shared" si="7"/>
        <v>97.39284072626982</v>
      </c>
      <c r="I62" s="24"/>
    </row>
    <row r="63" spans="1:9" s="5" customFormat="1" ht="22.5">
      <c r="A63" s="8">
        <v>19000000</v>
      </c>
      <c r="B63" s="18" t="s">
        <v>56</v>
      </c>
      <c r="C63" s="14">
        <v>66</v>
      </c>
      <c r="D63" s="14">
        <v>84</v>
      </c>
      <c r="E63" s="14">
        <v>63.2</v>
      </c>
      <c r="F63" s="14">
        <v>67.7</v>
      </c>
      <c r="G63" s="14">
        <f t="shared" si="6"/>
        <v>4.5</v>
      </c>
      <c r="H63" s="14">
        <f t="shared" si="7"/>
        <v>107.12025316455696</v>
      </c>
      <c r="I63" s="24"/>
    </row>
    <row r="64" spans="1:9" s="5" customFormat="1" ht="22.5">
      <c r="A64" s="11">
        <v>19010000</v>
      </c>
      <c r="B64" s="19" t="s">
        <v>57</v>
      </c>
      <c r="C64" s="13">
        <v>66</v>
      </c>
      <c r="D64" s="13">
        <v>84</v>
      </c>
      <c r="E64" s="13">
        <v>63.2</v>
      </c>
      <c r="F64" s="13">
        <v>67.7</v>
      </c>
      <c r="G64" s="13">
        <f t="shared" si="6"/>
        <v>4.5</v>
      </c>
      <c r="H64" s="13">
        <f t="shared" si="7"/>
        <v>107.12025316455696</v>
      </c>
      <c r="I64" s="24"/>
    </row>
    <row r="65" spans="1:12" s="5" customFormat="1" ht="22.5">
      <c r="A65" s="8">
        <v>20000000</v>
      </c>
      <c r="B65" s="18" t="s">
        <v>19</v>
      </c>
      <c r="C65" s="14">
        <f>C66+C68+C71</f>
        <v>4674.5</v>
      </c>
      <c r="D65" s="14">
        <f>D66+D68+D71</f>
        <v>4674.5</v>
      </c>
      <c r="E65" s="14">
        <f>E66+E68+E71</f>
        <v>164.6</v>
      </c>
      <c r="F65" s="14">
        <f>F66+F68+F71</f>
        <v>6960</v>
      </c>
      <c r="G65" s="14">
        <f t="shared" si="6"/>
        <v>6795.4</v>
      </c>
      <c r="H65" s="14">
        <f t="shared" si="7"/>
        <v>4228.432563791009</v>
      </c>
      <c r="I65" s="21"/>
      <c r="J65" s="17"/>
      <c r="K65" s="17"/>
      <c r="L65" s="17"/>
    </row>
    <row r="66" spans="1:9" s="5" customFormat="1" ht="40.5">
      <c r="A66" s="8">
        <v>21000000</v>
      </c>
      <c r="B66" s="18" t="s">
        <v>20</v>
      </c>
      <c r="C66" s="14">
        <v>20</v>
      </c>
      <c r="D66" s="14">
        <v>20</v>
      </c>
      <c r="E66" s="14">
        <v>20</v>
      </c>
      <c r="F66" s="14">
        <v>16.1</v>
      </c>
      <c r="G66" s="14">
        <f t="shared" si="6"/>
        <v>-3.8999999999999986</v>
      </c>
      <c r="H66" s="14">
        <f t="shared" si="7"/>
        <v>80.5</v>
      </c>
      <c r="I66" s="24"/>
    </row>
    <row r="67" spans="1:9" s="5" customFormat="1" ht="202.5" customHeight="1">
      <c r="A67" s="11">
        <v>21080700</v>
      </c>
      <c r="B67" s="19" t="s">
        <v>58</v>
      </c>
      <c r="C67" s="13">
        <v>20</v>
      </c>
      <c r="D67" s="13">
        <v>20</v>
      </c>
      <c r="E67" s="13">
        <v>20</v>
      </c>
      <c r="F67" s="13">
        <v>16.1</v>
      </c>
      <c r="G67" s="13">
        <f t="shared" si="6"/>
        <v>-3.8999999999999986</v>
      </c>
      <c r="H67" s="13">
        <f t="shared" si="7"/>
        <v>80.5</v>
      </c>
      <c r="I67" s="24"/>
    </row>
    <row r="68" spans="1:9" s="5" customFormat="1" ht="40.5">
      <c r="A68" s="8">
        <v>24000000</v>
      </c>
      <c r="B68" s="18" t="s">
        <v>28</v>
      </c>
      <c r="C68" s="14">
        <f>C69+C70</f>
        <v>210.5</v>
      </c>
      <c r="D68" s="14">
        <f>D69+D70</f>
        <v>210.5</v>
      </c>
      <c r="E68" s="14">
        <f>E69+E70</f>
        <v>144.6</v>
      </c>
      <c r="F68" s="14">
        <f>F69+F70</f>
        <v>128.1</v>
      </c>
      <c r="G68" s="14">
        <f t="shared" si="6"/>
        <v>-16.5</v>
      </c>
      <c r="H68" s="14">
        <f t="shared" si="7"/>
        <v>88.58921161825725</v>
      </c>
      <c r="I68" s="24"/>
    </row>
    <row r="69" spans="1:9" s="5" customFormat="1" ht="147">
      <c r="A69" s="11">
        <v>24062100</v>
      </c>
      <c r="B69" s="19" t="s">
        <v>59</v>
      </c>
      <c r="C69" s="13">
        <v>5</v>
      </c>
      <c r="D69" s="13">
        <v>5</v>
      </c>
      <c r="E69" s="13">
        <v>4.1</v>
      </c>
      <c r="F69" s="13">
        <v>0.2</v>
      </c>
      <c r="G69" s="13">
        <f t="shared" si="6"/>
        <v>-3.8999999999999995</v>
      </c>
      <c r="H69" s="13">
        <f t="shared" si="7"/>
        <v>4.878048780487806</v>
      </c>
      <c r="I69" s="24"/>
    </row>
    <row r="70" spans="1:9" s="5" customFormat="1" ht="84">
      <c r="A70" s="11">
        <v>24170000</v>
      </c>
      <c r="B70" s="19" t="s">
        <v>60</v>
      </c>
      <c r="C70" s="13">
        <v>205.5</v>
      </c>
      <c r="D70" s="13">
        <v>205.5</v>
      </c>
      <c r="E70" s="13">
        <v>140.5</v>
      </c>
      <c r="F70" s="13">
        <v>127.9</v>
      </c>
      <c r="G70" s="13">
        <f t="shared" si="6"/>
        <v>-12.599999999999994</v>
      </c>
      <c r="H70" s="13">
        <f t="shared" si="7"/>
        <v>91.0320284697509</v>
      </c>
      <c r="I70" s="24"/>
    </row>
    <row r="71" spans="1:9" s="5" customFormat="1" ht="40.5">
      <c r="A71" s="8">
        <v>25000000</v>
      </c>
      <c r="B71" s="18" t="s">
        <v>61</v>
      </c>
      <c r="C71" s="14">
        <f>C72+C73</f>
        <v>4444</v>
      </c>
      <c r="D71" s="14">
        <f>D72+D73</f>
        <v>4444</v>
      </c>
      <c r="E71" s="14">
        <f>E72+E73</f>
        <v>0</v>
      </c>
      <c r="F71" s="14">
        <f>F72+F73</f>
        <v>6815.8</v>
      </c>
      <c r="G71" s="14">
        <f t="shared" si="6"/>
        <v>6815.8</v>
      </c>
      <c r="H71" s="14">
        <f t="shared" si="7"/>
        <v>0</v>
      </c>
      <c r="I71" s="24"/>
    </row>
    <row r="72" spans="1:9" s="5" customFormat="1" ht="84">
      <c r="A72" s="11">
        <v>25010000</v>
      </c>
      <c r="B72" s="19" t="s">
        <v>72</v>
      </c>
      <c r="C72" s="13">
        <v>4444</v>
      </c>
      <c r="D72" s="13">
        <v>4444</v>
      </c>
      <c r="E72" s="13">
        <v>0</v>
      </c>
      <c r="F72" s="13">
        <v>2481.7</v>
      </c>
      <c r="G72" s="13">
        <f t="shared" si="6"/>
        <v>2481.7</v>
      </c>
      <c r="H72" s="13">
        <f t="shared" si="7"/>
        <v>0</v>
      </c>
      <c r="I72" s="24"/>
    </row>
    <row r="73" spans="1:9" s="5" customFormat="1" ht="42">
      <c r="A73" s="11">
        <v>25020000</v>
      </c>
      <c r="B73" s="19" t="s">
        <v>73</v>
      </c>
      <c r="C73" s="13">
        <v>0</v>
      </c>
      <c r="D73" s="13">
        <v>0</v>
      </c>
      <c r="E73" s="13">
        <v>0</v>
      </c>
      <c r="F73" s="13">
        <v>4334.1</v>
      </c>
      <c r="G73" s="13">
        <f t="shared" si="6"/>
        <v>4334.1</v>
      </c>
      <c r="H73" s="13">
        <f t="shared" si="7"/>
        <v>0</v>
      </c>
      <c r="I73" s="24"/>
    </row>
    <row r="74" spans="1:9" s="5" customFormat="1" ht="40.5">
      <c r="A74" s="8">
        <v>30000000</v>
      </c>
      <c r="B74" s="18" t="s">
        <v>29</v>
      </c>
      <c r="C74" s="14">
        <f>C75+C76+C77</f>
        <v>850.0999999999999</v>
      </c>
      <c r="D74" s="14">
        <f>D75+D76+D77</f>
        <v>850.0999999999999</v>
      </c>
      <c r="E74" s="14">
        <f>E75+E76+E77</f>
        <v>419.90000000000003</v>
      </c>
      <c r="F74" s="14">
        <f>F75+F76+F77</f>
        <v>217.29999999999998</v>
      </c>
      <c r="G74" s="14">
        <f t="shared" si="6"/>
        <v>-202.60000000000005</v>
      </c>
      <c r="H74" s="14">
        <f t="shared" si="7"/>
        <v>51.75041676589663</v>
      </c>
      <c r="I74" s="24"/>
    </row>
    <row r="75" spans="1:9" s="5" customFormat="1" ht="96" customHeight="1">
      <c r="A75" s="11">
        <v>31030000</v>
      </c>
      <c r="B75" s="19" t="s">
        <v>62</v>
      </c>
      <c r="C75" s="13">
        <v>349.7</v>
      </c>
      <c r="D75" s="13">
        <v>349.7</v>
      </c>
      <c r="E75" s="13">
        <v>93.9</v>
      </c>
      <c r="F75" s="13">
        <v>38.9</v>
      </c>
      <c r="G75" s="13">
        <f t="shared" si="6"/>
        <v>-55.00000000000001</v>
      </c>
      <c r="H75" s="13">
        <f t="shared" si="7"/>
        <v>41.42705005324813</v>
      </c>
      <c r="I75" s="24"/>
    </row>
    <row r="76" spans="1:9" s="5" customFormat="1" ht="165" customHeight="1">
      <c r="A76" s="11">
        <v>33010100</v>
      </c>
      <c r="B76" s="19" t="s">
        <v>63</v>
      </c>
      <c r="C76" s="13">
        <v>130</v>
      </c>
      <c r="D76" s="13">
        <v>130</v>
      </c>
      <c r="E76" s="13">
        <v>14.7</v>
      </c>
      <c r="F76" s="13">
        <v>162.7</v>
      </c>
      <c r="G76" s="13">
        <f t="shared" si="6"/>
        <v>148</v>
      </c>
      <c r="H76" s="13">
        <f t="shared" si="7"/>
        <v>1106.8027210884354</v>
      </c>
      <c r="I76" s="24"/>
    </row>
    <row r="77" spans="1:9" s="5" customFormat="1" ht="120" customHeight="1">
      <c r="A77" s="11">
        <v>33010400</v>
      </c>
      <c r="B77" s="19" t="s">
        <v>64</v>
      </c>
      <c r="C77" s="13">
        <v>370.4</v>
      </c>
      <c r="D77" s="13">
        <v>370.4</v>
      </c>
      <c r="E77" s="13">
        <v>311.3</v>
      </c>
      <c r="F77" s="13">
        <v>15.7</v>
      </c>
      <c r="G77" s="13">
        <f t="shared" si="6"/>
        <v>-295.6</v>
      </c>
      <c r="H77" s="13">
        <f t="shared" si="7"/>
        <v>5.043366527465467</v>
      </c>
      <c r="I77" s="24"/>
    </row>
    <row r="78" spans="1:9" s="5" customFormat="1" ht="57.75" customHeight="1">
      <c r="A78" s="29" t="s">
        <v>66</v>
      </c>
      <c r="B78" s="30"/>
      <c r="C78" s="14">
        <f>C55+C65+C74</f>
        <v>15710.6</v>
      </c>
      <c r="D78" s="14">
        <f>D55+D65+D74</f>
        <v>15728.6</v>
      </c>
      <c r="E78" s="14">
        <f>E55+E65+E74</f>
        <v>7867.2</v>
      </c>
      <c r="F78" s="14">
        <f>F55+F65+F74</f>
        <v>14227.9</v>
      </c>
      <c r="G78" s="13">
        <f t="shared" si="6"/>
        <v>6360.7</v>
      </c>
      <c r="H78" s="13">
        <f t="shared" si="7"/>
        <v>180.8508745169819</v>
      </c>
      <c r="I78" s="24"/>
    </row>
    <row r="79" spans="1:9" s="5" customFormat="1" ht="22.5">
      <c r="A79" s="8">
        <v>40000000</v>
      </c>
      <c r="B79" s="8" t="s">
        <v>31</v>
      </c>
      <c r="C79" s="14">
        <f>C80</f>
        <v>3263.7</v>
      </c>
      <c r="D79" s="14">
        <f>D80</f>
        <v>5516.5</v>
      </c>
      <c r="E79" s="14">
        <f>E80</f>
        <v>4710</v>
      </c>
      <c r="F79" s="14">
        <f>F80</f>
        <v>4426.7</v>
      </c>
      <c r="G79" s="14">
        <f t="shared" si="6"/>
        <v>-283.3000000000002</v>
      </c>
      <c r="H79" s="14">
        <f t="shared" si="7"/>
        <v>93.98513800424628</v>
      </c>
      <c r="I79" s="24"/>
    </row>
    <row r="80" spans="1:9" s="5" customFormat="1" ht="22.5">
      <c r="A80" s="8">
        <v>41030000</v>
      </c>
      <c r="B80" s="8" t="s">
        <v>35</v>
      </c>
      <c r="C80" s="14">
        <f>C81+C82</f>
        <v>3263.7</v>
      </c>
      <c r="D80" s="14">
        <f>D81+D82</f>
        <v>5516.5</v>
      </c>
      <c r="E80" s="14">
        <f>E81+E82</f>
        <v>4710</v>
      </c>
      <c r="F80" s="14">
        <f>F81+F82</f>
        <v>4426.7</v>
      </c>
      <c r="G80" s="14">
        <f t="shared" si="6"/>
        <v>-283.3000000000002</v>
      </c>
      <c r="H80" s="14">
        <f t="shared" si="7"/>
        <v>93.98513800424628</v>
      </c>
      <c r="I80" s="24"/>
    </row>
    <row r="81" spans="1:9" s="5" customFormat="1" ht="134.25" customHeight="1">
      <c r="A81" s="11">
        <v>41034400</v>
      </c>
      <c r="B81" s="19" t="s">
        <v>65</v>
      </c>
      <c r="C81" s="13">
        <v>1992.2</v>
      </c>
      <c r="D81" s="13">
        <v>2462.3</v>
      </c>
      <c r="E81" s="13">
        <v>1655.8</v>
      </c>
      <c r="F81" s="13">
        <v>1655.8</v>
      </c>
      <c r="G81" s="13">
        <f t="shared" si="6"/>
        <v>0</v>
      </c>
      <c r="H81" s="13">
        <f t="shared" si="7"/>
        <v>100</v>
      </c>
      <c r="I81" s="24"/>
    </row>
    <row r="82" spans="1:9" s="5" customFormat="1" ht="336" customHeight="1">
      <c r="A82" s="11">
        <v>41036600</v>
      </c>
      <c r="B82" s="19" t="s">
        <v>77</v>
      </c>
      <c r="C82" s="13">
        <v>1271.5</v>
      </c>
      <c r="D82" s="13">
        <v>3054.2</v>
      </c>
      <c r="E82" s="13">
        <v>3054.2</v>
      </c>
      <c r="F82" s="13">
        <v>2770.9</v>
      </c>
      <c r="G82" s="14">
        <f t="shared" si="6"/>
        <v>-283.2999999999997</v>
      </c>
      <c r="H82" s="14">
        <f t="shared" si="7"/>
        <v>90.72424857573179</v>
      </c>
      <c r="I82" s="24"/>
    </row>
    <row r="83" spans="1:8" ht="22.5">
      <c r="A83" s="29" t="s">
        <v>67</v>
      </c>
      <c r="B83" s="30"/>
      <c r="C83" s="15">
        <f>C78+C79</f>
        <v>18974.3</v>
      </c>
      <c r="D83" s="15">
        <f>D78+D79</f>
        <v>21245.1</v>
      </c>
      <c r="E83" s="15">
        <f>E78+E79</f>
        <v>12577.2</v>
      </c>
      <c r="F83" s="15">
        <f>F78+F79</f>
        <v>18654.6</v>
      </c>
      <c r="G83" s="14">
        <f t="shared" si="6"/>
        <v>6077.399999999998</v>
      </c>
      <c r="H83" s="14">
        <f t="shared" si="7"/>
        <v>148.32077091880544</v>
      </c>
    </row>
    <row r="84" spans="1:8" ht="22.5">
      <c r="A84" s="29" t="s">
        <v>68</v>
      </c>
      <c r="B84" s="30"/>
      <c r="C84" s="15">
        <f>C53+C83</f>
        <v>211379.8</v>
      </c>
      <c r="D84" s="15">
        <f>D53+D83</f>
        <v>240714.80000000002</v>
      </c>
      <c r="E84" s="15">
        <f>E53+E83</f>
        <v>155702.30000000002</v>
      </c>
      <c r="F84" s="15">
        <f>F53+F83</f>
        <v>156564.30000000002</v>
      </c>
      <c r="G84" s="14">
        <f t="shared" si="6"/>
        <v>862</v>
      </c>
      <c r="H84" s="14">
        <f t="shared" si="7"/>
        <v>100.55362059519994</v>
      </c>
    </row>
    <row r="86" spans="3:6" ht="22.5">
      <c r="C86" s="16"/>
      <c r="D86" s="16"/>
      <c r="E86" s="16"/>
      <c r="F86" s="16"/>
    </row>
    <row r="87" spans="3:6" ht="22.5">
      <c r="C87" s="16"/>
      <c r="D87" s="16"/>
      <c r="E87" s="16"/>
      <c r="F87" s="16"/>
    </row>
    <row r="88" spans="3:6" ht="22.5">
      <c r="C88" s="16"/>
      <c r="D88" s="16"/>
      <c r="E88" s="16"/>
      <c r="F88" s="16"/>
    </row>
    <row r="89" spans="3:6" ht="22.5">
      <c r="C89" s="16"/>
      <c r="D89" s="16"/>
      <c r="E89" s="16"/>
      <c r="F89" s="16"/>
    </row>
    <row r="90" spans="3:6" ht="22.5">
      <c r="C90" s="16"/>
      <c r="D90" s="16"/>
      <c r="E90" s="16"/>
      <c r="F90" s="16"/>
    </row>
  </sheetData>
  <sheetProtection/>
  <mergeCells count="12">
    <mergeCell ref="A12:H12"/>
    <mergeCell ref="A53:B53"/>
    <mergeCell ref="A83:B83"/>
    <mergeCell ref="A84:B84"/>
    <mergeCell ref="A10:A11"/>
    <mergeCell ref="B10:B11"/>
    <mergeCell ref="C10:H10"/>
    <mergeCell ref="A7:H7"/>
    <mergeCell ref="A8:H8"/>
    <mergeCell ref="A39:B39"/>
    <mergeCell ref="A54:H54"/>
    <mergeCell ref="A78:B78"/>
  </mergeCells>
  <printOptions horizontalCentered="1"/>
  <pageMargins left="0.984251968503937" right="0.1968503937007874" top="0.3937007874015748" bottom="0.3937007874015748" header="0" footer="0"/>
  <pageSetup horizontalDpi="600" verticalDpi="600" orientation="portrait" paperSize="9" scale="60" r:id="rId1"/>
  <rowBreaks count="1" manualBreakCount="1">
    <brk id="29" max="8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Ленець</cp:lastModifiedBy>
  <cp:lastPrinted>2014-11-06T07:00:14Z</cp:lastPrinted>
  <dcterms:created xsi:type="dcterms:W3CDTF">2014-07-17T05:26:24Z</dcterms:created>
  <dcterms:modified xsi:type="dcterms:W3CDTF">2014-12-02T04:46:00Z</dcterms:modified>
  <cp:category/>
  <cp:version/>
  <cp:contentType/>
  <cp:contentStatus/>
</cp:coreProperties>
</file>